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5480" windowHeight="9192" activeTab="0"/>
  </bookViews>
  <sheets>
    <sheet name="І півріччя" sheetId="1" r:id="rId1"/>
  </sheets>
  <definedNames>
    <definedName name="_xlnm.Print_Titles" localSheetId="0">'І півріччя'!$10:$13</definedName>
    <definedName name="_xlnm.Print_Area" localSheetId="0">'І півріччя'!$A$1:$G$97</definedName>
  </definedNames>
  <calcPr fullCalcOnLoad="1"/>
</workbook>
</file>

<file path=xl/sharedStrings.xml><?xml version="1.0" encoding="utf-8"?>
<sst xmlns="http://schemas.openxmlformats.org/spreadsheetml/2006/main" count="196" uniqueCount="150">
  <si>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</si>
  <si>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</si>
  <si>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</si>
  <si>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</si>
  <si>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</si>
  <si>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</si>
  <si>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</si>
  <si>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</si>
  <si>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</si>
  <si>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</si>
  <si>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</si>
  <si>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</si>
  <si>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</si>
  <si>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</si>
  <si>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</si>
  <si>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</si>
  <si>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</si>
  <si>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</si>
  <si>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</si>
  <si>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</si>
  <si>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</si>
  <si>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</si>
  <si>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</si>
  <si>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</si>
  <si>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</si>
  <si>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</si>
  <si>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</si>
  <si>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</si>
  <si>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</si>
  <si>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</si>
  <si>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</si>
  <si>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</si>
  <si>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</si>
  <si>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</si>
  <si>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</si>
  <si>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</si>
  <si>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</si>
  <si>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</si>
  <si>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</si>
  <si>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</si>
  <si>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</si>
  <si>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</si>
  <si>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Надходження коштів пайової участі у розвитку інфраструктури населеного пункту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</si>
  <si>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</si>
  <si>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</si>
  <si>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4.1.2</t>
  </si>
  <si>
    <t>4.1.3</t>
  </si>
  <si>
    <t>х</t>
  </si>
  <si>
    <t>Податок та збір на доходи фізичних осіб</t>
  </si>
  <si>
    <t>2.6</t>
  </si>
  <si>
    <t>Акцизний податок з реалізації суб’єктами господарювання роздрібної торгівлі підакцизних товарів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</si>
  <si>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</si>
  <si>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</si>
  <si>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</si>
  <si>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</si>
  <si>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</si>
  <si>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</si>
  <si>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</si>
  <si>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</si>
  <si>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</si>
  <si>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</si>
  <si>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</si>
  <si>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</si>
  <si>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Плата за надання адміністративних послуг</t>
  </si>
  <si>
    <t>2.4.1</t>
  </si>
  <si>
    <t>2.4.2</t>
  </si>
  <si>
    <t>Адміністративний збір за державну реєстрацію речових прав на нерухоме майно та їх обтяжень</t>
  </si>
  <si>
    <t>2.4.3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</si>
  <si>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</si>
  <si>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Адміністративний збір за проведення державної реєстрації юридичних осіб, фізичних осіб - підприємців та громадських формувань,</t>
  </si>
  <si>
    <t>2.4.4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</si>
  <si>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</si>
  <si>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3.2</t>
  </si>
  <si>
    <t>Кошти від відчуження майна, що належить Автономній Республіці Крим та майна, що перебуває в комунальній власності</t>
  </si>
  <si>
    <t>1.6.1</t>
  </si>
  <si>
    <t>1.6.2</t>
  </si>
  <si>
    <t>1.6.3</t>
  </si>
  <si>
    <t>Акцизний податок з вироблених в Україні підакцизних товарів (продукції). Пальне</t>
  </si>
  <si>
    <t>Акцизний податок з ввезених на митну територію України підакцизних товарів (продукції). Пальне</t>
  </si>
  <si>
    <t>Податок з власників транспортних засобів та інших самохідних машин і механізмів</t>
  </si>
  <si>
    <t>Податок на прибуток підприємств та фінансових установ комунальної власності</t>
  </si>
  <si>
    <t>3,2</t>
  </si>
  <si>
    <t>4.2.1</t>
  </si>
  <si>
    <t>4.2.2</t>
  </si>
  <si>
    <t>4.2.3</t>
  </si>
  <si>
    <t>4.2.4</t>
  </si>
  <si>
    <t>4.2.5</t>
  </si>
  <si>
    <t>4.2.6</t>
  </si>
  <si>
    <t>4.2.7</t>
  </si>
  <si>
    <t>4.2.10</t>
  </si>
  <si>
    <t>Надходження коштів від Державного фонду дорогоцінних металів і дорогоцінного каміння</t>
  </si>
  <si>
    <t>Субвенції з державного бюджету</t>
  </si>
  <si>
    <t>Субвенції з місцевих бюджетів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</si>
  <si>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</si>
  <si>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</si>
  <si>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</si>
  <si>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</si>
  <si>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</si>
  <si>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</si>
  <si>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Додаток №1</t>
  </si>
  <si>
    <t>Плата за встановлення земельного сервітуту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</si>
  <si>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</si>
  <si>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</si>
  <si>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Фактичні надходження звітного періоду</t>
  </si>
  <si>
    <t>Субвенція з місцевого бюджету на здійснення переданих видатків у сфері освіти за рахунок коштів освітньої субвенції</t>
  </si>
  <si>
    <t>грн.</t>
  </si>
  <si>
    <t>РАЗОМ ДОХОДІВ ПО ЗАГАЛЬНОМУ ФОНДУ                                                            (без урахування офіційних трансфертів)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</si>
  <si>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</si>
  <si>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</si>
  <si>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</si>
  <si>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РАЗОМ ДОХОДІВ ПО СПЕЦІАЛЬНОМУ ФОНДУ                                                           (без урахування офіційних трансфертів)</t>
  </si>
  <si>
    <t>5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</si>
  <si>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</si>
  <si>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РАЗОМ ДОХОДІВ ПО СПЕЦІАЛЬНОМУ ФОНДУ                                                           (з урахуванням офіційних трансфертів)</t>
  </si>
  <si>
    <t>Податок на майно, з них:</t>
  </si>
  <si>
    <t>податок на нерухоме майно, відмінне від земельної ділянки, сплачений юридичними та фізичними особами, які є власниками об’єктів житлової та нежитлової нерухомості</t>
  </si>
  <si>
    <t>плата за землю</t>
  </si>
  <si>
    <t>1.6.1.1</t>
  </si>
  <si>
    <t>1.6.1.2</t>
  </si>
  <si>
    <t>1.6.1.3</t>
  </si>
  <si>
    <t>транспортний податок з юридичних та фізичних осіб</t>
  </si>
  <si>
    <t>План за звітний період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</si>
  <si>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 до сімейних, та забезпечення житлом дітей сиріт, дітей, позбавлених батьківського піклування, осіб з їх числа, за рахунок відповідної субвенції з державного бюджету</t>
  </si>
  <si>
    <t>4.2.12</t>
  </si>
  <si>
    <t>4.2.13</t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</si>
  <si>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здержавного бюджету</t>
  </si>
  <si>
    <t>Плата за розміщення тимчасово вільних коштів місцевих бюджетів 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</si>
  <si>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</si>
  <si>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Надходження коштів від відшкодування втрат сільськогосподарського і лісогосподарського виробництва  </t>
  </si>
  <si>
    <t>1.7</t>
  </si>
  <si>
    <t>3.1.1</t>
  </si>
  <si>
    <t>3.2.1</t>
  </si>
  <si>
    <t>3.2.2</t>
  </si>
  <si>
    <t>3.2.3</t>
  </si>
  <si>
    <t>3.2.4</t>
  </si>
  <si>
    <t>у 3,1 р.б.</t>
  </si>
  <si>
    <t>у 2,7 р.б.</t>
  </si>
  <si>
    <t xml:space="preserve">Виконання бюджету Южноукраїнської міської територіальної громади за доходами </t>
  </si>
  <si>
    <t xml:space="preserve">до рішення Южноукраїнської міської ради </t>
  </si>
  <si>
    <t>Відхилення                (+,-)                                             (5-4)</t>
  </si>
  <si>
    <t xml:space="preserve">Власні надходження бюджетних установ  </t>
  </si>
  <si>
    <t>ВСЬОГО ДОХОДІВ ПО ЗАГАЛЬНОМУ ФОНДУ                                                                                 (з урахуванням офіційних трансфертів)</t>
  </si>
  <si>
    <t>14557000000</t>
  </si>
  <si>
    <t>(код бюджету)</t>
  </si>
  <si>
    <t>Рентна плата за спеціальне використання лісових ресурсів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</si>
  <si>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</si>
  <si>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 за I півріччя 2021 року</t>
  </si>
  <si>
    <t>Начальник фінансового управління Южноукраїнської міської ради</t>
  </si>
  <si>
    <t>Т.О.Гончарова</t>
  </si>
  <si>
    <t xml:space="preserve">від __________2021  № _________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</si>
</sst>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[$-422]d\ mmmm\ yyyy&quot; р.&quot;"/>
  </numFmts>
  <fonts count="46">
    <font>
      <sz val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88" fontId="5" fillId="0" borderId="0" xfId="0" applyNumberFormat="1" applyFont="1" applyFill="1" applyAlignment="1">
      <alignment horizontal="center"/>
    </xf>
    <xf numFmtId="188" fontId="2" fillId="0" borderId="1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188" fontId="7" fillId="0" borderId="0" xfId="0" applyNumberFormat="1" applyFont="1" applyFill="1" applyAlignment="1">
      <alignment horizontal="center"/>
    </xf>
    <xf numFmtId="188" fontId="7" fillId="0" borderId="0" xfId="0" applyNumberFormat="1" applyFont="1" applyFill="1" applyAlignment="1">
      <alignment horizontal="left"/>
    </xf>
    <xf numFmtId="188" fontId="7" fillId="0" borderId="0" xfId="0" applyNumberFormat="1" applyFont="1" applyAlignment="1">
      <alignment horizontal="center"/>
    </xf>
    <xf numFmtId="188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93" fontId="5" fillId="0" borderId="0" xfId="0" applyNumberFormat="1" applyFont="1" applyFill="1" applyAlignment="1">
      <alignment horizontal="center" wrapText="1"/>
    </xf>
    <xf numFmtId="49" fontId="8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88" fontId="3" fillId="0" borderId="15" xfId="0" applyNumberFormat="1" applyFont="1" applyFill="1" applyBorder="1" applyAlignment="1">
      <alignment horizontal="center" vertical="center" wrapText="1"/>
    </xf>
    <xf numFmtId="188" fontId="3" fillId="0" borderId="16" xfId="0" applyNumberFormat="1" applyFont="1" applyFill="1" applyBorder="1" applyAlignment="1">
      <alignment horizontal="center" vertical="center" wrapText="1"/>
    </xf>
    <xf numFmtId="188" fontId="3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view="pageBreakPreview" zoomScale="75" zoomScaleSheetLayoutView="75" zoomScalePageLayoutView="0" workbookViewId="0" topLeftCell="A1">
      <selection activeCell="F10" sqref="F10:F12"/>
    </sheetView>
  </sheetViews>
  <sheetFormatPr defaultColWidth="9.125" defaultRowHeight="12.75"/>
  <cols>
    <col min="1" max="1" width="7.375" style="25" customWidth="1"/>
    <col min="2" max="2" width="11.25390625" style="1" customWidth="1"/>
    <col min="3" max="3" width="62.50390625" style="1" customWidth="1"/>
    <col min="4" max="4" width="20.625" style="24" customWidth="1"/>
    <col min="5" max="5" width="21.50390625" style="24" customWidth="1"/>
    <col min="6" max="6" width="20.00390625" style="26" customWidth="1"/>
    <col min="7" max="7" width="13.75390625" style="15" customWidth="1"/>
    <col min="8" max="16384" width="9.125" style="1" customWidth="1"/>
  </cols>
  <sheetData>
    <row r="1" spans="1:7" s="17" customFormat="1" ht="21">
      <c r="A1" s="28"/>
      <c r="B1" s="29"/>
      <c r="C1" s="29"/>
      <c r="D1" s="30"/>
      <c r="E1" s="31" t="s">
        <v>99</v>
      </c>
      <c r="F1" s="32"/>
      <c r="G1" s="32"/>
    </row>
    <row r="2" spans="1:7" s="17" customFormat="1" ht="21">
      <c r="A2" s="28"/>
      <c r="B2" s="29"/>
      <c r="C2" s="29"/>
      <c r="D2" s="30"/>
      <c r="E2" s="31" t="s">
        <v>138</v>
      </c>
      <c r="F2" s="32"/>
      <c r="G2" s="32"/>
    </row>
    <row r="3" spans="1:7" s="17" customFormat="1" ht="21">
      <c r="A3" s="28"/>
      <c r="B3" s="29"/>
      <c r="C3" s="29"/>
      <c r="D3" s="33"/>
      <c r="E3" s="33" t="s">
        <v>149</v>
      </c>
      <c r="F3" s="33"/>
      <c r="G3" s="33"/>
    </row>
    <row r="4" spans="1:7" s="17" customFormat="1" ht="18" customHeight="1">
      <c r="A4" s="34"/>
      <c r="B4" s="56"/>
      <c r="C4" s="56"/>
      <c r="D4" s="56"/>
      <c r="E4" s="56"/>
      <c r="F4" s="56"/>
      <c r="G4" s="56"/>
    </row>
    <row r="5" spans="1:7" s="17" customFormat="1" ht="21">
      <c r="A5" s="56" t="s">
        <v>137</v>
      </c>
      <c r="B5" s="56"/>
      <c r="C5" s="56"/>
      <c r="D5" s="56"/>
      <c r="E5" s="56"/>
      <c r="F5" s="56"/>
      <c r="G5" s="56"/>
    </row>
    <row r="6" spans="1:7" s="17" customFormat="1" ht="21">
      <c r="A6" s="56" t="s">
        <v>146</v>
      </c>
      <c r="B6" s="56"/>
      <c r="C6" s="56"/>
      <c r="D6" s="56"/>
      <c r="E6" s="56"/>
      <c r="F6" s="56"/>
      <c r="G6" s="56"/>
    </row>
    <row r="7" spans="1:7" s="17" customFormat="1" ht="21">
      <c r="A7" s="48" t="s">
        <v>142</v>
      </c>
      <c r="B7" s="48"/>
      <c r="C7" s="35"/>
      <c r="D7" s="35"/>
      <c r="E7" s="35"/>
      <c r="F7" s="35"/>
      <c r="G7" s="35"/>
    </row>
    <row r="8" spans="1:7" s="17" customFormat="1" ht="21">
      <c r="A8" s="47" t="s">
        <v>143</v>
      </c>
      <c r="B8" s="47"/>
      <c r="C8" s="35"/>
      <c r="D8" s="35"/>
      <c r="E8" s="35"/>
      <c r="F8" s="35"/>
      <c r="G8" s="35"/>
    </row>
    <row r="9" spans="1:7" s="17" customFormat="1" ht="15" customHeight="1">
      <c r="A9" s="34"/>
      <c r="B9" s="36"/>
      <c r="C9" s="36"/>
      <c r="D9" s="30"/>
      <c r="E9" s="30"/>
      <c r="F9" s="30"/>
      <c r="G9" s="40" t="s">
        <v>105</v>
      </c>
    </row>
    <row r="10" spans="1:11" s="17" customFormat="1" ht="12.75">
      <c r="A10" s="57" t="s">
        <v>14</v>
      </c>
      <c r="B10" s="54" t="s">
        <v>0</v>
      </c>
      <c r="C10" s="54" t="s">
        <v>1</v>
      </c>
      <c r="D10" s="49" t="s">
        <v>121</v>
      </c>
      <c r="E10" s="60" t="s">
        <v>103</v>
      </c>
      <c r="F10" s="60" t="s">
        <v>139</v>
      </c>
      <c r="G10" s="46" t="s">
        <v>13</v>
      </c>
      <c r="H10" s="18"/>
      <c r="I10" s="18"/>
      <c r="J10" s="18"/>
      <c r="K10" s="18"/>
    </row>
    <row r="11" spans="1:11" s="17" customFormat="1" ht="12.75" customHeight="1">
      <c r="A11" s="58"/>
      <c r="B11" s="54"/>
      <c r="C11" s="54"/>
      <c r="D11" s="49"/>
      <c r="E11" s="61"/>
      <c r="F11" s="61"/>
      <c r="G11" s="46"/>
      <c r="H11" s="18"/>
      <c r="I11" s="18"/>
      <c r="J11" s="18"/>
      <c r="K11" s="18"/>
    </row>
    <row r="12" spans="1:11" s="17" customFormat="1" ht="30" customHeight="1">
      <c r="A12" s="59"/>
      <c r="B12" s="54"/>
      <c r="C12" s="54"/>
      <c r="D12" s="49"/>
      <c r="E12" s="62"/>
      <c r="F12" s="62"/>
      <c r="G12" s="46"/>
      <c r="H12" s="18"/>
      <c r="I12" s="18"/>
      <c r="J12" s="18"/>
      <c r="K12" s="18"/>
    </row>
    <row r="13" spans="1:11" s="17" customFormat="1" ht="21" customHeight="1">
      <c r="A13" s="4" t="s">
        <v>31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5">
        <v>7</v>
      </c>
      <c r="H13" s="18"/>
      <c r="I13" s="18"/>
      <c r="J13" s="18"/>
      <c r="K13" s="18"/>
    </row>
    <row r="14" spans="1:11" s="17" customFormat="1" ht="24.75" customHeight="1">
      <c r="A14" s="51" t="s">
        <v>32</v>
      </c>
      <c r="B14" s="52"/>
      <c r="C14" s="52"/>
      <c r="D14" s="52"/>
      <c r="E14" s="52"/>
      <c r="F14" s="52"/>
      <c r="G14" s="53"/>
      <c r="H14" s="18"/>
      <c r="I14" s="18"/>
      <c r="J14" s="18"/>
      <c r="K14" s="18"/>
    </row>
    <row r="15" spans="1:7" s="17" customFormat="1" ht="28.5" customHeight="1">
      <c r="A15" s="4">
        <v>1</v>
      </c>
      <c r="B15" s="6">
        <v>10000000</v>
      </c>
      <c r="C15" s="7" t="s">
        <v>2</v>
      </c>
      <c r="D15" s="39">
        <f>D16+D17+D21+D22+D26+D28+D29+D19+D20</f>
        <v>285888310</v>
      </c>
      <c r="E15" s="39">
        <f>E16+E17+E21+E22+E26+E28+E29+E19+E20+E18</f>
        <v>295013602.2800001</v>
      </c>
      <c r="F15" s="39">
        <f>F16+F17+F21+F22+F26+F28+F29+F19+F20</f>
        <v>9125053.22999999</v>
      </c>
      <c r="G15" s="13">
        <f aca="true" t="shared" si="0" ref="G15:G26">E15/D15*100</f>
        <v>103.19190815462167</v>
      </c>
    </row>
    <row r="16" spans="1:7" s="17" customFormat="1" ht="31.5" customHeight="1">
      <c r="A16" s="4" t="s">
        <v>15</v>
      </c>
      <c r="B16" s="6">
        <v>11010000</v>
      </c>
      <c r="C16" s="7" t="s">
        <v>48</v>
      </c>
      <c r="D16" s="39">
        <v>247115000</v>
      </c>
      <c r="E16" s="39">
        <v>253464073.45</v>
      </c>
      <c r="F16" s="39">
        <f aca="true" t="shared" si="1" ref="F16:F75">E16-D16</f>
        <v>6349073.449999988</v>
      </c>
      <c r="G16" s="13">
        <f t="shared" si="0"/>
        <v>102.56927885802156</v>
      </c>
    </row>
    <row r="17" spans="1:7" s="17" customFormat="1" ht="42" customHeight="1">
      <c r="A17" s="4" t="s">
        <v>16</v>
      </c>
      <c r="B17" s="6">
        <v>11020200</v>
      </c>
      <c r="C17" s="7" t="s">
        <v>80</v>
      </c>
      <c r="D17" s="39">
        <v>22000</v>
      </c>
      <c r="E17" s="39">
        <v>142886</v>
      </c>
      <c r="F17" s="39">
        <f t="shared" si="1"/>
        <v>120886</v>
      </c>
      <c r="G17" s="13" t="s">
        <v>135</v>
      </c>
    </row>
    <row r="18" spans="1:7" s="17" customFormat="1" ht="42" customHeight="1">
      <c r="A18" s="4" t="s">
        <v>17</v>
      </c>
      <c r="B18" s="41">
        <v>13010000</v>
      </c>
      <c r="C18" s="7" t="s">
        <v>144</v>
      </c>
      <c r="D18" s="39">
        <v>0</v>
      </c>
      <c r="E18" s="39">
        <v>239.05</v>
      </c>
      <c r="F18" s="39">
        <f t="shared" si="1"/>
        <v>239.05</v>
      </c>
      <c r="G18" s="13" t="s">
        <v>47</v>
      </c>
    </row>
    <row r="19" spans="1:7" s="17" customFormat="1" ht="46.5" customHeight="1">
      <c r="A19" s="4" t="s">
        <v>17</v>
      </c>
      <c r="B19" s="6">
        <v>14021900</v>
      </c>
      <c r="C19" s="7" t="s">
        <v>77</v>
      </c>
      <c r="D19" s="39">
        <v>500000</v>
      </c>
      <c r="E19" s="39">
        <v>684700.1</v>
      </c>
      <c r="F19" s="39">
        <f t="shared" si="1"/>
        <v>184700.09999999998</v>
      </c>
      <c r="G19" s="13">
        <f t="shared" si="0"/>
        <v>136.94001999999998</v>
      </c>
    </row>
    <row r="20" spans="1:7" s="17" customFormat="1" ht="42" customHeight="1">
      <c r="A20" s="4" t="s">
        <v>18</v>
      </c>
      <c r="B20" s="6">
        <v>14031900</v>
      </c>
      <c r="C20" s="7" t="s">
        <v>78</v>
      </c>
      <c r="D20" s="39">
        <v>1750000</v>
      </c>
      <c r="E20" s="39">
        <v>2325371.25</v>
      </c>
      <c r="F20" s="39">
        <f t="shared" si="1"/>
        <v>575371.25</v>
      </c>
      <c r="G20" s="13">
        <f t="shared" si="0"/>
        <v>132.87835714285714</v>
      </c>
    </row>
    <row r="21" spans="1:7" s="17" customFormat="1" ht="44.25" customHeight="1">
      <c r="A21" s="4" t="s">
        <v>19</v>
      </c>
      <c r="B21" s="6">
        <v>14040000</v>
      </c>
      <c r="C21" s="7" t="s">
        <v>50</v>
      </c>
      <c r="D21" s="39">
        <v>3810000</v>
      </c>
      <c r="E21" s="39">
        <v>4344938.46</v>
      </c>
      <c r="F21" s="39">
        <f t="shared" si="1"/>
        <v>534938.46</v>
      </c>
      <c r="G21" s="13">
        <f t="shared" si="0"/>
        <v>114.04037952755905</v>
      </c>
    </row>
    <row r="22" spans="1:7" s="17" customFormat="1" ht="33" customHeight="1">
      <c r="A22" s="4" t="s">
        <v>74</v>
      </c>
      <c r="B22" s="6">
        <v>18010000</v>
      </c>
      <c r="C22" s="7" t="s">
        <v>114</v>
      </c>
      <c r="D22" s="39">
        <v>21575300</v>
      </c>
      <c r="E22" s="39">
        <v>22244683.51</v>
      </c>
      <c r="F22" s="39">
        <f t="shared" si="1"/>
        <v>669383.5100000016</v>
      </c>
      <c r="G22" s="13">
        <f t="shared" si="0"/>
        <v>103.1025455497722</v>
      </c>
    </row>
    <row r="23" spans="1:7" s="17" customFormat="1" ht="53.25" customHeight="1">
      <c r="A23" s="4" t="s">
        <v>117</v>
      </c>
      <c r="B23" s="6"/>
      <c r="C23" s="7" t="s">
        <v>115</v>
      </c>
      <c r="D23" s="39">
        <v>683000</v>
      </c>
      <c r="E23" s="39">
        <v>898835.22</v>
      </c>
      <c r="F23" s="39">
        <f t="shared" si="1"/>
        <v>215835.21999999997</v>
      </c>
      <c r="G23" s="13">
        <f t="shared" si="0"/>
        <v>131.60105710102488</v>
      </c>
    </row>
    <row r="24" spans="1:7" s="17" customFormat="1" ht="26.25" customHeight="1">
      <c r="A24" s="4" t="s">
        <v>118</v>
      </c>
      <c r="B24" s="6"/>
      <c r="C24" s="7" t="s">
        <v>116</v>
      </c>
      <c r="D24" s="39">
        <v>20892300</v>
      </c>
      <c r="E24" s="39">
        <v>21345848.29</v>
      </c>
      <c r="F24" s="39">
        <f t="shared" si="1"/>
        <v>453548.2899999991</v>
      </c>
      <c r="G24" s="13">
        <f t="shared" si="0"/>
        <v>102.17088731255055</v>
      </c>
    </row>
    <row r="25" spans="1:7" s="17" customFormat="1" ht="15" hidden="1">
      <c r="A25" s="4" t="s">
        <v>119</v>
      </c>
      <c r="B25" s="6"/>
      <c r="C25" s="7" t="s">
        <v>120</v>
      </c>
      <c r="D25" s="39">
        <v>0</v>
      </c>
      <c r="E25" s="39">
        <v>0</v>
      </c>
      <c r="F25" s="39">
        <f t="shared" si="1"/>
        <v>0</v>
      </c>
      <c r="G25" s="13" t="s">
        <v>47</v>
      </c>
    </row>
    <row r="26" spans="1:7" s="17" customFormat="1" ht="24" customHeight="1">
      <c r="A26" s="4" t="s">
        <v>75</v>
      </c>
      <c r="B26" s="6">
        <v>18030000</v>
      </c>
      <c r="C26" s="7" t="s">
        <v>37</v>
      </c>
      <c r="D26" s="39">
        <v>3610</v>
      </c>
      <c r="E26" s="39">
        <v>5328</v>
      </c>
      <c r="F26" s="39">
        <f t="shared" si="1"/>
        <v>1718</v>
      </c>
      <c r="G26" s="13">
        <f t="shared" si="0"/>
        <v>147.59002770083103</v>
      </c>
    </row>
    <row r="27" spans="1:7" s="17" customFormat="1" ht="30.75" hidden="1">
      <c r="A27" s="4" t="s">
        <v>76</v>
      </c>
      <c r="B27" s="6">
        <v>18040000</v>
      </c>
      <c r="C27" s="7" t="s">
        <v>51</v>
      </c>
      <c r="D27" s="39">
        <v>0</v>
      </c>
      <c r="E27" s="39">
        <v>0</v>
      </c>
      <c r="F27" s="39">
        <f t="shared" si="1"/>
        <v>0</v>
      </c>
      <c r="G27" s="13" t="s">
        <v>47</v>
      </c>
    </row>
    <row r="28" spans="1:7" s="17" customFormat="1" ht="27" customHeight="1">
      <c r="A28" s="4" t="s">
        <v>76</v>
      </c>
      <c r="B28" s="6">
        <v>18050000</v>
      </c>
      <c r="C28" s="7" t="s">
        <v>3</v>
      </c>
      <c r="D28" s="39">
        <v>11112400</v>
      </c>
      <c r="E28" s="39">
        <v>11801273.66</v>
      </c>
      <c r="F28" s="39">
        <f t="shared" si="1"/>
        <v>688873.6600000001</v>
      </c>
      <c r="G28" s="13">
        <f>E28/D28*100</f>
        <v>106.19914383931463</v>
      </c>
    </row>
    <row r="29" spans="1:7" s="17" customFormat="1" ht="51" customHeight="1">
      <c r="A29" s="4" t="s">
        <v>129</v>
      </c>
      <c r="B29" s="6">
        <v>19090000</v>
      </c>
      <c r="C29" s="7" t="s">
        <v>127</v>
      </c>
      <c r="D29" s="39">
        <v>0</v>
      </c>
      <c r="E29" s="39">
        <v>108.8</v>
      </c>
      <c r="F29" s="39">
        <f t="shared" si="1"/>
        <v>108.8</v>
      </c>
      <c r="G29" s="13" t="s">
        <v>47</v>
      </c>
    </row>
    <row r="30" spans="1:7" s="17" customFormat="1" ht="21.75" customHeight="1">
      <c r="A30" s="4" t="s">
        <v>21</v>
      </c>
      <c r="B30" s="6">
        <v>20000000</v>
      </c>
      <c r="C30" s="7" t="s">
        <v>5</v>
      </c>
      <c r="D30" s="39">
        <f>D32+D33+D34+D36+D41+D42+D43+D35</f>
        <v>660600</v>
      </c>
      <c r="E30" s="39">
        <f>E31+E33+E34+E35+E36+E41+E42+E43</f>
        <v>2656170.9299999997</v>
      </c>
      <c r="F30" s="39">
        <f t="shared" si="1"/>
        <v>1995570.9299999997</v>
      </c>
      <c r="G30" s="13">
        <f>E30/D30*100</f>
        <v>402.0846094459582</v>
      </c>
    </row>
    <row r="31" spans="1:7" s="17" customFormat="1" ht="29.25" customHeight="1">
      <c r="A31" s="4" t="s">
        <v>22</v>
      </c>
      <c r="B31" s="6">
        <v>21050000</v>
      </c>
      <c r="C31" s="7" t="s">
        <v>126</v>
      </c>
      <c r="D31" s="39"/>
      <c r="E31" s="39">
        <v>1180273.98</v>
      </c>
      <c r="F31" s="39">
        <f t="shared" si="1"/>
        <v>1180273.98</v>
      </c>
      <c r="G31" s="13" t="s">
        <v>47</v>
      </c>
    </row>
    <row r="32" spans="1:7" s="17" customFormat="1" ht="15" hidden="1">
      <c r="A32" s="4" t="s">
        <v>23</v>
      </c>
      <c r="B32" s="6">
        <v>21080500</v>
      </c>
      <c r="C32" s="7" t="s">
        <v>20</v>
      </c>
      <c r="D32" s="39"/>
      <c r="E32" s="39"/>
      <c r="F32" s="39">
        <f t="shared" si="1"/>
        <v>0</v>
      </c>
      <c r="G32" s="13" t="s">
        <v>47</v>
      </c>
    </row>
    <row r="33" spans="1:7" s="17" customFormat="1" ht="25.5" customHeight="1">
      <c r="A33" s="4" t="s">
        <v>23</v>
      </c>
      <c r="B33" s="6">
        <v>21081100</v>
      </c>
      <c r="C33" s="7" t="s">
        <v>6</v>
      </c>
      <c r="D33" s="39">
        <v>4000</v>
      </c>
      <c r="E33" s="39">
        <v>10205</v>
      </c>
      <c r="F33" s="39">
        <f t="shared" si="1"/>
        <v>6205</v>
      </c>
      <c r="G33" s="13" t="s">
        <v>136</v>
      </c>
    </row>
    <row r="34" spans="1:7" s="17" customFormat="1" ht="51" customHeight="1">
      <c r="A34" s="4" t="s">
        <v>25</v>
      </c>
      <c r="B34" s="6">
        <v>21081500</v>
      </c>
      <c r="C34" s="7" t="s">
        <v>59</v>
      </c>
      <c r="D34" s="39">
        <v>0</v>
      </c>
      <c r="E34" s="39">
        <v>16540</v>
      </c>
      <c r="F34" s="39">
        <f t="shared" si="1"/>
        <v>16540</v>
      </c>
      <c r="G34" s="13" t="s">
        <v>47</v>
      </c>
    </row>
    <row r="35" spans="1:7" s="17" customFormat="1" ht="28.5" customHeight="1">
      <c r="A35" s="4" t="s">
        <v>24</v>
      </c>
      <c r="B35" s="6">
        <v>21081700</v>
      </c>
      <c r="C35" s="7" t="s">
        <v>100</v>
      </c>
      <c r="D35" s="39">
        <v>29000</v>
      </c>
      <c r="E35" s="39">
        <v>47529.94</v>
      </c>
      <c r="F35" s="39">
        <f t="shared" si="1"/>
        <v>18529.940000000002</v>
      </c>
      <c r="G35" s="13">
        <f aca="true" t="shared" si="2" ref="G35:G44">E35/D35*100</f>
        <v>163.8963448275862</v>
      </c>
    </row>
    <row r="36" spans="1:7" s="17" customFormat="1" ht="26.25" customHeight="1">
      <c r="A36" s="4" t="s">
        <v>25</v>
      </c>
      <c r="B36" s="6">
        <v>22010000</v>
      </c>
      <c r="C36" s="7" t="s">
        <v>63</v>
      </c>
      <c r="D36" s="39">
        <v>417300</v>
      </c>
      <c r="E36" s="39">
        <v>591634.99</v>
      </c>
      <c r="F36" s="39">
        <f t="shared" si="1"/>
        <v>174334.99</v>
      </c>
      <c r="G36" s="13">
        <f t="shared" si="2"/>
        <v>141.77689671699017</v>
      </c>
    </row>
    <row r="37" spans="1:7" s="17" customFormat="1" ht="46.5" hidden="1">
      <c r="A37" s="4" t="s">
        <v>64</v>
      </c>
      <c r="B37" s="6">
        <v>22010300</v>
      </c>
      <c r="C37" s="27" t="s">
        <v>69</v>
      </c>
      <c r="D37" s="39">
        <v>35600</v>
      </c>
      <c r="E37" s="39">
        <v>52877</v>
      </c>
      <c r="F37" s="39">
        <f>E37-D37</f>
        <v>17277</v>
      </c>
      <c r="G37" s="13">
        <f t="shared" si="2"/>
        <v>148.5308988764045</v>
      </c>
    </row>
    <row r="38" spans="1:7" s="17" customFormat="1" ht="30.75" customHeight="1" hidden="1">
      <c r="A38" s="4" t="s">
        <v>65</v>
      </c>
      <c r="B38" s="6">
        <v>22012500</v>
      </c>
      <c r="C38" s="7" t="s">
        <v>52</v>
      </c>
      <c r="D38" s="39">
        <v>674800</v>
      </c>
      <c r="E38" s="39">
        <v>841933.12</v>
      </c>
      <c r="F38" s="39">
        <f t="shared" si="1"/>
        <v>167133.12</v>
      </c>
      <c r="G38" s="13">
        <f t="shared" si="2"/>
        <v>124.76780082987551</v>
      </c>
    </row>
    <row r="39" spans="1:7" s="17" customFormat="1" ht="51.75" customHeight="1" hidden="1">
      <c r="A39" s="4" t="s">
        <v>67</v>
      </c>
      <c r="B39" s="6">
        <v>22012600</v>
      </c>
      <c r="C39" s="7" t="s">
        <v>66</v>
      </c>
      <c r="D39" s="39">
        <v>101100</v>
      </c>
      <c r="E39" s="39">
        <v>120830</v>
      </c>
      <c r="F39" s="39">
        <f t="shared" si="1"/>
        <v>19730</v>
      </c>
      <c r="G39" s="13">
        <f t="shared" si="2"/>
        <v>119.51533135509396</v>
      </c>
    </row>
    <row r="40" spans="1:7" s="17" customFormat="1" ht="93" hidden="1">
      <c r="A40" s="4" t="s">
        <v>70</v>
      </c>
      <c r="B40" s="6">
        <v>22012900</v>
      </c>
      <c r="C40" s="27" t="s">
        <v>68</v>
      </c>
      <c r="D40" s="39">
        <v>5700</v>
      </c>
      <c r="E40" s="39">
        <v>7684</v>
      </c>
      <c r="F40" s="39">
        <f t="shared" si="1"/>
        <v>1984</v>
      </c>
      <c r="G40" s="13">
        <f t="shared" si="2"/>
        <v>134.80701754385964</v>
      </c>
    </row>
    <row r="41" spans="1:7" s="17" customFormat="1" ht="57.75" customHeight="1">
      <c r="A41" s="4" t="s">
        <v>26</v>
      </c>
      <c r="B41" s="6">
        <v>22080400</v>
      </c>
      <c r="C41" s="7" t="s">
        <v>7</v>
      </c>
      <c r="D41" s="39">
        <v>199800</v>
      </c>
      <c r="E41" s="39">
        <v>237024</v>
      </c>
      <c r="F41" s="39">
        <f t="shared" si="1"/>
        <v>37224</v>
      </c>
      <c r="G41" s="13">
        <f t="shared" si="2"/>
        <v>118.63063063063063</v>
      </c>
    </row>
    <row r="42" spans="1:7" s="17" customFormat="1" ht="30" customHeight="1">
      <c r="A42" s="4" t="s">
        <v>49</v>
      </c>
      <c r="B42" s="6">
        <v>22090000</v>
      </c>
      <c r="C42" s="7" t="s">
        <v>8</v>
      </c>
      <c r="D42" s="39">
        <v>10500</v>
      </c>
      <c r="E42" s="39">
        <v>12847.63</v>
      </c>
      <c r="F42" s="39">
        <f t="shared" si="1"/>
        <v>2347.629999999999</v>
      </c>
      <c r="G42" s="13" t="s">
        <v>47</v>
      </c>
    </row>
    <row r="43" spans="1:7" s="17" customFormat="1" ht="30" customHeight="1">
      <c r="A43" s="4" t="s">
        <v>60</v>
      </c>
      <c r="B43" s="6">
        <v>24060300</v>
      </c>
      <c r="C43" s="7" t="s">
        <v>20</v>
      </c>
      <c r="D43" s="39">
        <v>0</v>
      </c>
      <c r="E43" s="39">
        <v>560115.39</v>
      </c>
      <c r="F43" s="39">
        <f t="shared" si="1"/>
        <v>560115.39</v>
      </c>
      <c r="G43" s="13" t="s">
        <v>47</v>
      </c>
    </row>
    <row r="44" spans="1:7" s="17" customFormat="1" ht="15" hidden="1">
      <c r="A44" s="4" t="s">
        <v>41</v>
      </c>
      <c r="B44" s="6">
        <v>24060600</v>
      </c>
      <c r="C44" s="7" t="s">
        <v>20</v>
      </c>
      <c r="D44" s="39">
        <v>0</v>
      </c>
      <c r="E44" s="39">
        <v>0</v>
      </c>
      <c r="F44" s="39">
        <f t="shared" si="1"/>
        <v>0</v>
      </c>
      <c r="G44" s="13" t="e">
        <f t="shared" si="2"/>
        <v>#DIV/0!</v>
      </c>
    </row>
    <row r="45" spans="1:7" s="17" customFormat="1" ht="15" hidden="1">
      <c r="A45" s="4" t="s">
        <v>27</v>
      </c>
      <c r="B45" s="6">
        <v>30000000</v>
      </c>
      <c r="C45" s="7" t="s">
        <v>9</v>
      </c>
      <c r="D45" s="39">
        <v>0</v>
      </c>
      <c r="E45" s="39">
        <f>E46+E47</f>
        <v>0</v>
      </c>
      <c r="F45" s="39">
        <f t="shared" si="1"/>
        <v>0</v>
      </c>
      <c r="G45" s="13" t="s">
        <v>47</v>
      </c>
    </row>
    <row r="46" spans="1:7" s="17" customFormat="1" ht="62.25" hidden="1">
      <c r="A46" s="4" t="s">
        <v>28</v>
      </c>
      <c r="B46" s="6">
        <v>31010200</v>
      </c>
      <c r="C46" s="7" t="s">
        <v>53</v>
      </c>
      <c r="D46" s="39">
        <v>0</v>
      </c>
      <c r="E46" s="39">
        <v>0</v>
      </c>
      <c r="F46" s="39">
        <f t="shared" si="1"/>
        <v>0</v>
      </c>
      <c r="G46" s="13" t="s">
        <v>47</v>
      </c>
    </row>
    <row r="47" spans="1:7" s="17" customFormat="1" ht="30.75" hidden="1">
      <c r="A47" s="4" t="s">
        <v>81</v>
      </c>
      <c r="B47" s="6">
        <v>31020000</v>
      </c>
      <c r="C47" s="7" t="s">
        <v>90</v>
      </c>
      <c r="D47" s="39">
        <v>0</v>
      </c>
      <c r="E47" s="39">
        <v>0</v>
      </c>
      <c r="F47" s="39">
        <f t="shared" si="1"/>
        <v>0</v>
      </c>
      <c r="G47" s="13" t="s">
        <v>47</v>
      </c>
    </row>
    <row r="48" spans="1:7" s="17" customFormat="1" ht="50.25" customHeight="1">
      <c r="A48" s="42" t="s">
        <v>106</v>
      </c>
      <c r="B48" s="43"/>
      <c r="C48" s="43"/>
      <c r="D48" s="39">
        <f>D15+D30+D45</f>
        <v>286548910</v>
      </c>
      <c r="E48" s="39">
        <f>E15+E30+E45</f>
        <v>297669773.2100001</v>
      </c>
      <c r="F48" s="39">
        <f t="shared" si="1"/>
        <v>11120863.210000098</v>
      </c>
      <c r="G48" s="13">
        <f aca="true" t="shared" si="3" ref="G48:G75">E48/D48*100</f>
        <v>103.88096510644556</v>
      </c>
    </row>
    <row r="49" spans="1:7" s="17" customFormat="1" ht="29.25" customHeight="1">
      <c r="A49" s="4" t="s">
        <v>27</v>
      </c>
      <c r="B49" s="6">
        <v>40000000</v>
      </c>
      <c r="C49" s="7" t="s">
        <v>10</v>
      </c>
      <c r="D49" s="39">
        <f>D53+D50+D58</f>
        <v>48388308.67</v>
      </c>
      <c r="E49" s="39">
        <f>E53+E50+E58</f>
        <v>48381408.17</v>
      </c>
      <c r="F49" s="39">
        <f t="shared" si="1"/>
        <v>-6900.5</v>
      </c>
      <c r="G49" s="13">
        <f t="shared" si="3"/>
        <v>99.98573932383738</v>
      </c>
    </row>
    <row r="50" spans="1:7" s="17" customFormat="1" ht="15" customHeight="1" hidden="1">
      <c r="A50" s="4" t="s">
        <v>29</v>
      </c>
      <c r="B50" s="6">
        <v>41020000</v>
      </c>
      <c r="C50" s="7" t="s">
        <v>11</v>
      </c>
      <c r="D50" s="39">
        <f>D51+D52</f>
        <v>0</v>
      </c>
      <c r="E50" s="39">
        <f>E51+E52</f>
        <v>0</v>
      </c>
      <c r="F50" s="39">
        <f t="shared" si="1"/>
        <v>0</v>
      </c>
      <c r="G50" s="13" t="e">
        <f t="shared" si="3"/>
        <v>#DIV/0!</v>
      </c>
    </row>
    <row r="51" spans="1:7" s="17" customFormat="1" ht="0.75" customHeight="1" hidden="1">
      <c r="A51" s="4" t="s">
        <v>30</v>
      </c>
      <c r="B51" s="6">
        <v>41020601</v>
      </c>
      <c r="C51" s="7" t="s">
        <v>12</v>
      </c>
      <c r="D51" s="39"/>
      <c r="E51" s="39"/>
      <c r="F51" s="39">
        <f t="shared" si="1"/>
        <v>0</v>
      </c>
      <c r="G51" s="13" t="e">
        <f t="shared" si="3"/>
        <v>#DIV/0!</v>
      </c>
    </row>
    <row r="52" spans="1:7" s="17" customFormat="1" ht="46.5" hidden="1">
      <c r="A52" s="4" t="s">
        <v>39</v>
      </c>
      <c r="B52" s="6">
        <v>41021201</v>
      </c>
      <c r="C52" s="7" t="s">
        <v>40</v>
      </c>
      <c r="D52" s="39"/>
      <c r="E52" s="39"/>
      <c r="F52" s="39">
        <f t="shared" si="1"/>
        <v>0</v>
      </c>
      <c r="G52" s="13" t="e">
        <f t="shared" si="3"/>
        <v>#DIV/0!</v>
      </c>
    </row>
    <row r="53" spans="1:7" s="17" customFormat="1" ht="36" customHeight="1">
      <c r="A53" s="4" t="s">
        <v>28</v>
      </c>
      <c r="B53" s="6">
        <v>41030000</v>
      </c>
      <c r="C53" s="7" t="s">
        <v>91</v>
      </c>
      <c r="D53" s="39">
        <f>SUM(D54:D57)</f>
        <v>43566500</v>
      </c>
      <c r="E53" s="39">
        <f>SUM(E54:E57)</f>
        <v>43566500</v>
      </c>
      <c r="F53" s="39">
        <f t="shared" si="1"/>
        <v>0</v>
      </c>
      <c r="G53" s="13">
        <f t="shared" si="3"/>
        <v>100</v>
      </c>
    </row>
    <row r="54" spans="1:7" s="17" customFormat="1" ht="31.5" customHeight="1">
      <c r="A54" s="4" t="s">
        <v>130</v>
      </c>
      <c r="B54" s="6">
        <v>41033900</v>
      </c>
      <c r="C54" s="37" t="s">
        <v>54</v>
      </c>
      <c r="D54" s="39">
        <v>43566500</v>
      </c>
      <c r="E54" s="39">
        <v>43566500</v>
      </c>
      <c r="F54" s="39">
        <f t="shared" si="1"/>
        <v>0</v>
      </c>
      <c r="G54" s="13">
        <f t="shared" si="3"/>
        <v>100</v>
      </c>
    </row>
    <row r="55" spans="1:7" s="17" customFormat="1" ht="33.75" customHeight="1" hidden="1">
      <c r="A55" s="4" t="s">
        <v>45</v>
      </c>
      <c r="B55" s="6">
        <v>41034200</v>
      </c>
      <c r="C55" s="37" t="s">
        <v>55</v>
      </c>
      <c r="D55" s="39">
        <v>0</v>
      </c>
      <c r="E55" s="39">
        <v>0</v>
      </c>
      <c r="F55" s="39">
        <f t="shared" si="1"/>
        <v>0</v>
      </c>
      <c r="G55" s="13" t="e">
        <f t="shared" si="3"/>
        <v>#DIV/0!</v>
      </c>
    </row>
    <row r="56" spans="1:7" s="17" customFormat="1" ht="48" customHeight="1" hidden="1">
      <c r="A56" s="4" t="s">
        <v>46</v>
      </c>
      <c r="B56" s="6">
        <v>41034500</v>
      </c>
      <c r="C56" s="37" t="s">
        <v>71</v>
      </c>
      <c r="D56" s="39"/>
      <c r="E56" s="39"/>
      <c r="F56" s="39">
        <f t="shared" si="1"/>
        <v>0</v>
      </c>
      <c r="G56" s="13" t="e">
        <f t="shared" si="3"/>
        <v>#DIV/0!</v>
      </c>
    </row>
    <row r="57" spans="1:7" s="17" customFormat="1" ht="62.25" hidden="1">
      <c r="A57" s="4" t="s">
        <v>46</v>
      </c>
      <c r="B57" s="6">
        <v>41035100</v>
      </c>
      <c r="C57" s="37" t="s">
        <v>61</v>
      </c>
      <c r="D57" s="39"/>
      <c r="E57" s="39"/>
      <c r="F57" s="39">
        <f t="shared" si="1"/>
        <v>0</v>
      </c>
      <c r="G57" s="13" t="e">
        <f t="shared" si="3"/>
        <v>#DIV/0!</v>
      </c>
    </row>
    <row r="58" spans="1:7" s="17" customFormat="1" ht="30" customHeight="1">
      <c r="A58" s="4" t="s">
        <v>72</v>
      </c>
      <c r="B58" s="6">
        <v>41050000</v>
      </c>
      <c r="C58" s="37" t="s">
        <v>92</v>
      </c>
      <c r="D58" s="39">
        <f>D59+D60+D61+D63+D69+D71+D73+D66+D67+D68+D70+D62+D64+D65+D74+D72</f>
        <v>4821808.67</v>
      </c>
      <c r="E58" s="39">
        <f>E59+E60+E61+E63+E69+E71+E73+E66+E67+E68+E70+E62+E64+E65+E74+E72</f>
        <v>4814908.17</v>
      </c>
      <c r="F58" s="39">
        <f t="shared" si="1"/>
        <v>-6900.5</v>
      </c>
      <c r="G58" s="13">
        <f t="shared" si="3"/>
        <v>99.85688980064819</v>
      </c>
    </row>
    <row r="59" spans="1:7" s="17" customFormat="1" ht="118.5" customHeight="1" hidden="1">
      <c r="A59" s="4" t="s">
        <v>82</v>
      </c>
      <c r="B59" s="6">
        <v>41050100</v>
      </c>
      <c r="C59" s="37" t="s">
        <v>93</v>
      </c>
      <c r="D59" s="39"/>
      <c r="E59" s="39"/>
      <c r="F59" s="39">
        <f t="shared" si="1"/>
        <v>0</v>
      </c>
      <c r="G59" s="13" t="e">
        <f t="shared" si="3"/>
        <v>#DIV/0!</v>
      </c>
    </row>
    <row r="60" spans="1:7" s="17" customFormat="1" ht="72" customHeight="1" hidden="1">
      <c r="A60" s="4" t="s">
        <v>83</v>
      </c>
      <c r="B60" s="6">
        <v>41050200</v>
      </c>
      <c r="C60" s="37" t="s">
        <v>94</v>
      </c>
      <c r="D60" s="39"/>
      <c r="E60" s="39"/>
      <c r="F60" s="39">
        <f t="shared" si="1"/>
        <v>0</v>
      </c>
      <c r="G60" s="13" t="e">
        <f t="shared" si="3"/>
        <v>#DIV/0!</v>
      </c>
    </row>
    <row r="61" spans="1:7" s="17" customFormat="1" ht="181.5" customHeight="1" hidden="1">
      <c r="A61" s="4" t="s">
        <v>84</v>
      </c>
      <c r="B61" s="6">
        <v>41050300</v>
      </c>
      <c r="C61" s="37" t="s">
        <v>95</v>
      </c>
      <c r="D61" s="39"/>
      <c r="E61" s="39"/>
      <c r="F61" s="39">
        <f t="shared" si="1"/>
        <v>0</v>
      </c>
      <c r="G61" s="13" t="e">
        <f t="shared" si="3"/>
        <v>#DIV/0!</v>
      </c>
    </row>
    <row r="62" spans="1:7" s="17" customFormat="1" ht="85.5" customHeight="1" hidden="1">
      <c r="A62" s="4" t="s">
        <v>85</v>
      </c>
      <c r="B62" s="6">
        <v>41050400</v>
      </c>
      <c r="C62" s="37" t="s">
        <v>108</v>
      </c>
      <c r="D62" s="39"/>
      <c r="E62" s="39"/>
      <c r="F62" s="39">
        <f t="shared" si="1"/>
        <v>0</v>
      </c>
      <c r="G62" s="13" t="e">
        <f t="shared" si="3"/>
        <v>#DIV/0!</v>
      </c>
    </row>
    <row r="63" spans="1:7" s="17" customFormat="1" ht="147.75" customHeight="1" hidden="1">
      <c r="A63" s="4" t="s">
        <v>86</v>
      </c>
      <c r="B63" s="6">
        <v>41050700</v>
      </c>
      <c r="C63" s="38" t="s">
        <v>96</v>
      </c>
      <c r="D63" s="39"/>
      <c r="E63" s="39"/>
      <c r="F63" s="39">
        <f t="shared" si="1"/>
        <v>0</v>
      </c>
      <c r="G63" s="13" t="e">
        <f t="shared" si="3"/>
        <v>#DIV/0!</v>
      </c>
    </row>
    <row r="64" spans="1:7" s="17" customFormat="1" ht="70.5" customHeight="1" hidden="1">
      <c r="A64" s="4" t="s">
        <v>87</v>
      </c>
      <c r="B64" s="6">
        <v>41050800</v>
      </c>
      <c r="C64" s="38" t="s">
        <v>109</v>
      </c>
      <c r="D64" s="39"/>
      <c r="E64" s="39"/>
      <c r="F64" s="39">
        <f t="shared" si="1"/>
        <v>0</v>
      </c>
      <c r="G64" s="13" t="e">
        <f t="shared" si="3"/>
        <v>#DIV/0!</v>
      </c>
    </row>
    <row r="65" spans="1:7" s="17" customFormat="1" ht="3.75" customHeight="1" hidden="1">
      <c r="A65" s="4" t="s">
        <v>88</v>
      </c>
      <c r="B65" s="6">
        <v>41050900</v>
      </c>
      <c r="C65" s="38" t="s">
        <v>122</v>
      </c>
      <c r="D65" s="39"/>
      <c r="E65" s="39"/>
      <c r="F65" s="39">
        <f t="shared" si="1"/>
        <v>0</v>
      </c>
      <c r="G65" s="13" t="e">
        <f>E65/D65*100</f>
        <v>#DIV/0!</v>
      </c>
    </row>
    <row r="66" spans="1:7" s="17" customFormat="1" ht="49.5" customHeight="1">
      <c r="A66" s="4" t="s">
        <v>131</v>
      </c>
      <c r="B66" s="6">
        <v>41051000</v>
      </c>
      <c r="C66" s="38" t="s">
        <v>104</v>
      </c>
      <c r="D66" s="39">
        <v>749520</v>
      </c>
      <c r="E66" s="39">
        <v>749520</v>
      </c>
      <c r="F66" s="39">
        <f t="shared" si="1"/>
        <v>0</v>
      </c>
      <c r="G66" s="13">
        <f t="shared" si="3"/>
        <v>100</v>
      </c>
    </row>
    <row r="67" spans="1:7" s="17" customFormat="1" ht="53.25" customHeight="1">
      <c r="A67" s="4" t="s">
        <v>132</v>
      </c>
      <c r="B67" s="6">
        <v>41051200</v>
      </c>
      <c r="C67" s="38" t="s">
        <v>101</v>
      </c>
      <c r="D67" s="39">
        <v>51471</v>
      </c>
      <c r="E67" s="39">
        <v>51471</v>
      </c>
      <c r="F67" s="39">
        <f t="shared" si="1"/>
        <v>0</v>
      </c>
      <c r="G67" s="13">
        <f t="shared" si="3"/>
        <v>100</v>
      </c>
    </row>
    <row r="68" spans="1:7" s="17" customFormat="1" ht="65.25" customHeight="1" hidden="1">
      <c r="A68" s="4" t="s">
        <v>89</v>
      </c>
      <c r="B68" s="6">
        <v>41051400</v>
      </c>
      <c r="C68" s="38" t="s">
        <v>102</v>
      </c>
      <c r="D68" s="39"/>
      <c r="E68" s="39"/>
      <c r="F68" s="39">
        <f>E68-D68</f>
        <v>0</v>
      </c>
      <c r="G68" s="13" t="e">
        <f>E68/D68*100</f>
        <v>#DIV/0!</v>
      </c>
    </row>
    <row r="69" spans="1:7" s="17" customFormat="1" ht="51.75" customHeight="1" hidden="1">
      <c r="A69" s="4" t="s">
        <v>84</v>
      </c>
      <c r="B69" s="6">
        <v>41051500</v>
      </c>
      <c r="C69" s="37" t="s">
        <v>97</v>
      </c>
      <c r="D69" s="39">
        <v>0</v>
      </c>
      <c r="E69" s="39">
        <v>0</v>
      </c>
      <c r="F69" s="39">
        <f>E69-D69</f>
        <v>0</v>
      </c>
      <c r="G69" s="13" t="e">
        <f>E69/D69*100</f>
        <v>#DIV/0!</v>
      </c>
    </row>
    <row r="70" spans="1:7" s="17" customFormat="1" ht="51.75" customHeight="1" hidden="1">
      <c r="A70" s="4" t="s">
        <v>123</v>
      </c>
      <c r="B70" s="6">
        <v>41051600</v>
      </c>
      <c r="C70" s="37" t="s">
        <v>107</v>
      </c>
      <c r="D70" s="39"/>
      <c r="E70" s="39"/>
      <c r="F70" s="39">
        <f>E70-D70</f>
        <v>0</v>
      </c>
      <c r="G70" s="13" t="e">
        <f>E70/D70*100</f>
        <v>#DIV/0!</v>
      </c>
    </row>
    <row r="71" spans="1:7" s="17" customFormat="1" ht="56.25" customHeight="1" hidden="1">
      <c r="A71" s="4" t="s">
        <v>124</v>
      </c>
      <c r="B71" s="6">
        <v>41052000</v>
      </c>
      <c r="C71" s="37" t="s">
        <v>98</v>
      </c>
      <c r="D71" s="39"/>
      <c r="E71" s="39"/>
      <c r="F71" s="39">
        <f>E71-D71</f>
        <v>0</v>
      </c>
      <c r="G71" s="13" t="e">
        <f>E71/D71*100</f>
        <v>#DIV/0!</v>
      </c>
    </row>
    <row r="72" spans="1:7" s="17" customFormat="1" ht="78.75" customHeight="1">
      <c r="A72" s="4" t="s">
        <v>133</v>
      </c>
      <c r="B72" s="6">
        <v>41051700</v>
      </c>
      <c r="C72" s="37" t="s">
        <v>145</v>
      </c>
      <c r="D72" s="39">
        <v>37389</v>
      </c>
      <c r="E72" s="39">
        <v>37389</v>
      </c>
      <c r="F72" s="39">
        <f>E72-D72</f>
        <v>0</v>
      </c>
      <c r="G72" s="13">
        <f>E72/D72*100</f>
        <v>100</v>
      </c>
    </row>
    <row r="73" spans="1:7" s="17" customFormat="1" ht="27" customHeight="1">
      <c r="A73" s="4" t="s">
        <v>133</v>
      </c>
      <c r="B73" s="6">
        <v>41053900</v>
      </c>
      <c r="C73" s="37" t="s">
        <v>56</v>
      </c>
      <c r="D73" s="39">
        <v>3098128.67</v>
      </c>
      <c r="E73" s="39">
        <v>3091228.17</v>
      </c>
      <c r="F73" s="39">
        <f t="shared" si="1"/>
        <v>-6900.5</v>
      </c>
      <c r="G73" s="13">
        <f t="shared" si="3"/>
        <v>99.77726877302355</v>
      </c>
    </row>
    <row r="74" spans="1:7" s="17" customFormat="1" ht="53.25" customHeight="1">
      <c r="A74" s="4" t="s">
        <v>134</v>
      </c>
      <c r="B74" s="6">
        <v>41055000</v>
      </c>
      <c r="C74" s="7" t="s">
        <v>125</v>
      </c>
      <c r="D74" s="39">
        <v>885300</v>
      </c>
      <c r="E74" s="39">
        <v>885300</v>
      </c>
      <c r="F74" s="39">
        <f t="shared" si="1"/>
        <v>0</v>
      </c>
      <c r="G74" s="13">
        <f t="shared" si="3"/>
        <v>100</v>
      </c>
    </row>
    <row r="75" spans="1:7" s="17" customFormat="1" ht="48" customHeight="1">
      <c r="A75" s="42" t="s">
        <v>141</v>
      </c>
      <c r="B75" s="43"/>
      <c r="C75" s="43"/>
      <c r="D75" s="39">
        <f>D48+D49</f>
        <v>334937218.67</v>
      </c>
      <c r="E75" s="39">
        <f>E48+E49</f>
        <v>346051181.3800001</v>
      </c>
      <c r="F75" s="39">
        <f t="shared" si="1"/>
        <v>11113962.710000098</v>
      </c>
      <c r="G75" s="13">
        <f t="shared" si="3"/>
        <v>103.31822266696203</v>
      </c>
    </row>
    <row r="76" spans="1:7" s="19" customFormat="1" ht="24" customHeight="1">
      <c r="A76" s="44" t="s">
        <v>33</v>
      </c>
      <c r="B76" s="45"/>
      <c r="C76" s="45"/>
      <c r="D76" s="45"/>
      <c r="E76" s="45"/>
      <c r="F76" s="45"/>
      <c r="G76" s="45"/>
    </row>
    <row r="77" spans="1:7" s="17" customFormat="1" ht="25.5" customHeight="1">
      <c r="A77" s="4">
        <v>1</v>
      </c>
      <c r="B77" s="6">
        <v>10000000</v>
      </c>
      <c r="C77" s="7" t="s">
        <v>2</v>
      </c>
      <c r="D77" s="39">
        <f>D80+D78+D79</f>
        <v>110000</v>
      </c>
      <c r="E77" s="39">
        <f>E80+E78+E79</f>
        <v>98602.71</v>
      </c>
      <c r="F77" s="39">
        <f aca="true" t="shared" si="4" ref="F77:F95">E77-D77</f>
        <v>-11397.289999999994</v>
      </c>
      <c r="G77" s="13">
        <f>E77/D77*100</f>
        <v>89.63882727272728</v>
      </c>
    </row>
    <row r="78" spans="1:7" s="17" customFormat="1" ht="41.25" customHeight="1" hidden="1">
      <c r="A78" s="4" t="s">
        <v>16</v>
      </c>
      <c r="B78" s="6">
        <v>12020000</v>
      </c>
      <c r="C78" s="7" t="s">
        <v>79</v>
      </c>
      <c r="D78" s="39">
        <v>0</v>
      </c>
      <c r="E78" s="39">
        <v>0</v>
      </c>
      <c r="F78" s="39">
        <f>E78-D78</f>
        <v>0</v>
      </c>
      <c r="G78" s="13" t="s">
        <v>47</v>
      </c>
    </row>
    <row r="79" spans="1:7" s="17" customFormat="1" ht="69.75" customHeight="1" hidden="1">
      <c r="A79" s="4" t="s">
        <v>17</v>
      </c>
      <c r="B79" s="6">
        <v>18041500</v>
      </c>
      <c r="C79" s="7" t="s">
        <v>57</v>
      </c>
      <c r="D79" s="39">
        <v>0</v>
      </c>
      <c r="E79" s="39">
        <v>0</v>
      </c>
      <c r="F79" s="39">
        <f>E79-D79</f>
        <v>0</v>
      </c>
      <c r="G79" s="13" t="s">
        <v>47</v>
      </c>
    </row>
    <row r="80" spans="1:7" s="17" customFormat="1" ht="33" customHeight="1">
      <c r="A80" s="4" t="s">
        <v>15</v>
      </c>
      <c r="B80" s="6">
        <v>19000000</v>
      </c>
      <c r="C80" s="7" t="s">
        <v>4</v>
      </c>
      <c r="D80" s="39">
        <v>110000</v>
      </c>
      <c r="E80" s="39">
        <v>98602.71</v>
      </c>
      <c r="F80" s="39">
        <f t="shared" si="4"/>
        <v>-11397.289999999994</v>
      </c>
      <c r="G80" s="13">
        <f>E80/D80*100</f>
        <v>89.63882727272728</v>
      </c>
    </row>
    <row r="81" spans="1:7" s="17" customFormat="1" ht="78" hidden="1">
      <c r="A81" s="4" t="s">
        <v>34</v>
      </c>
      <c r="B81" s="6">
        <v>18041500</v>
      </c>
      <c r="C81" s="11" t="s">
        <v>57</v>
      </c>
      <c r="D81" s="39"/>
      <c r="E81" s="39"/>
      <c r="F81" s="39">
        <f t="shared" si="4"/>
        <v>0</v>
      </c>
      <c r="G81" s="13" t="s">
        <v>47</v>
      </c>
    </row>
    <row r="82" spans="1:7" s="17" customFormat="1" ht="30.75" customHeight="1">
      <c r="A82" s="4" t="s">
        <v>21</v>
      </c>
      <c r="B82" s="6">
        <v>20000000</v>
      </c>
      <c r="C82" s="7" t="s">
        <v>5</v>
      </c>
      <c r="D82" s="39">
        <f>D84+D85</f>
        <v>5203263</v>
      </c>
      <c r="E82" s="39">
        <f>E84+E85+E83</f>
        <v>4498071.92</v>
      </c>
      <c r="F82" s="39">
        <f t="shared" si="4"/>
        <v>-705191.0800000001</v>
      </c>
      <c r="G82" s="13">
        <f>E82/D82*100</f>
        <v>86.447137498143</v>
      </c>
    </row>
    <row r="83" spans="1:7" s="17" customFormat="1" ht="40.5" customHeight="1">
      <c r="A83" s="4" t="s">
        <v>22</v>
      </c>
      <c r="B83" s="6">
        <v>21110000</v>
      </c>
      <c r="C83" s="7" t="s">
        <v>128</v>
      </c>
      <c r="D83" s="39">
        <v>0</v>
      </c>
      <c r="E83" s="39">
        <v>4115.31</v>
      </c>
      <c r="F83" s="39">
        <f t="shared" si="4"/>
        <v>4115.31</v>
      </c>
      <c r="G83" s="13" t="s">
        <v>47</v>
      </c>
    </row>
    <row r="84" spans="1:7" s="17" customFormat="1" ht="38.25" customHeight="1" hidden="1">
      <c r="A84" s="4" t="s">
        <v>23</v>
      </c>
      <c r="B84" s="6">
        <v>24170000</v>
      </c>
      <c r="C84" s="7" t="s">
        <v>42</v>
      </c>
      <c r="D84" s="39">
        <v>0</v>
      </c>
      <c r="E84" s="39">
        <v>0</v>
      </c>
      <c r="F84" s="39">
        <f t="shared" si="4"/>
        <v>0</v>
      </c>
      <c r="G84" s="13" t="s">
        <v>47</v>
      </c>
    </row>
    <row r="85" spans="1:7" s="17" customFormat="1" ht="33" customHeight="1">
      <c r="A85" s="4" t="s">
        <v>24</v>
      </c>
      <c r="B85" s="6">
        <v>25000000</v>
      </c>
      <c r="C85" s="7" t="s">
        <v>140</v>
      </c>
      <c r="D85" s="39">
        <v>5203263</v>
      </c>
      <c r="E85" s="39">
        <v>4493956.61</v>
      </c>
      <c r="F85" s="39">
        <f t="shared" si="4"/>
        <v>-709306.3899999997</v>
      </c>
      <c r="G85" s="13">
        <f>E85/D85*100</f>
        <v>86.36804655078939</v>
      </c>
    </row>
    <row r="86" spans="1:7" s="17" customFormat="1" ht="22.5" customHeight="1" hidden="1">
      <c r="A86" s="4" t="s">
        <v>27</v>
      </c>
      <c r="B86" s="6">
        <v>30000000</v>
      </c>
      <c r="C86" s="7" t="s">
        <v>9</v>
      </c>
      <c r="D86" s="39">
        <f>D88+D87</f>
        <v>0</v>
      </c>
      <c r="E86" s="39">
        <f>E88+E87</f>
        <v>0</v>
      </c>
      <c r="F86" s="39">
        <f t="shared" si="4"/>
        <v>0</v>
      </c>
      <c r="G86" s="13" t="s">
        <v>47</v>
      </c>
    </row>
    <row r="87" spans="1:7" s="17" customFormat="1" ht="46.5" hidden="1">
      <c r="A87" s="4" t="s">
        <v>28</v>
      </c>
      <c r="B87" s="6">
        <v>31030000</v>
      </c>
      <c r="C87" s="7" t="s">
        <v>73</v>
      </c>
      <c r="D87" s="39">
        <v>0</v>
      </c>
      <c r="E87" s="39"/>
      <c r="F87" s="39">
        <f t="shared" si="4"/>
        <v>0</v>
      </c>
      <c r="G87" s="13" t="s">
        <v>47</v>
      </c>
    </row>
    <row r="88" spans="1:7" s="17" customFormat="1" ht="108.75" hidden="1">
      <c r="A88" s="4" t="s">
        <v>72</v>
      </c>
      <c r="B88" s="6">
        <v>33010100</v>
      </c>
      <c r="C88" s="7" t="s">
        <v>62</v>
      </c>
      <c r="D88" s="39">
        <v>0</v>
      </c>
      <c r="E88" s="39">
        <v>0</v>
      </c>
      <c r="F88" s="39">
        <f t="shared" si="4"/>
        <v>0</v>
      </c>
      <c r="G88" s="13" t="s">
        <v>47</v>
      </c>
    </row>
    <row r="89" spans="1:7" s="17" customFormat="1" ht="51.75" customHeight="1">
      <c r="A89" s="4" t="s">
        <v>27</v>
      </c>
      <c r="B89" s="6">
        <v>50110000</v>
      </c>
      <c r="C89" s="20" t="s">
        <v>58</v>
      </c>
      <c r="D89" s="39">
        <v>0</v>
      </c>
      <c r="E89" s="39">
        <v>27084.4</v>
      </c>
      <c r="F89" s="39">
        <f t="shared" si="4"/>
        <v>27084.4</v>
      </c>
      <c r="G89" s="13" t="s">
        <v>47</v>
      </c>
    </row>
    <row r="90" spans="1:7" s="17" customFormat="1" ht="51" customHeight="1">
      <c r="A90" s="42" t="s">
        <v>110</v>
      </c>
      <c r="B90" s="43"/>
      <c r="C90" s="43"/>
      <c r="D90" s="39">
        <f>D89+D82+D77+D86</f>
        <v>5313263</v>
      </c>
      <c r="E90" s="39">
        <f>E89+E82+E77+E86</f>
        <v>4623759.03</v>
      </c>
      <c r="F90" s="39">
        <f t="shared" si="4"/>
        <v>-689503.9699999997</v>
      </c>
      <c r="G90" s="13">
        <f aca="true" t="shared" si="5" ref="G90:G96">E90/D90*100</f>
        <v>87.02296554866568</v>
      </c>
    </row>
    <row r="91" spans="1:7" s="17" customFormat="1" ht="68.25" customHeight="1" hidden="1">
      <c r="A91" s="4" t="s">
        <v>38</v>
      </c>
      <c r="B91" s="6">
        <v>41035101</v>
      </c>
      <c r="C91" s="21" t="s">
        <v>36</v>
      </c>
      <c r="D91" s="39">
        <v>0</v>
      </c>
      <c r="E91" s="39">
        <v>0</v>
      </c>
      <c r="F91" s="39">
        <f t="shared" si="4"/>
        <v>0</v>
      </c>
      <c r="G91" s="13" t="e">
        <f t="shared" si="5"/>
        <v>#DIV/0!</v>
      </c>
    </row>
    <row r="92" spans="1:7" s="17" customFormat="1" ht="197.25" customHeight="1" hidden="1">
      <c r="A92" s="4" t="s">
        <v>43</v>
      </c>
      <c r="B92" s="6">
        <v>41036601</v>
      </c>
      <c r="C92" s="16" t="s">
        <v>44</v>
      </c>
      <c r="D92" s="39">
        <v>0</v>
      </c>
      <c r="E92" s="39">
        <v>0</v>
      </c>
      <c r="F92" s="39">
        <f t="shared" si="4"/>
        <v>0</v>
      </c>
      <c r="G92" s="13" t="e">
        <f t="shared" si="5"/>
        <v>#DIV/0!</v>
      </c>
    </row>
    <row r="93" spans="1:7" s="17" customFormat="1" ht="4.5" customHeight="1" hidden="1">
      <c r="A93" s="4" t="s">
        <v>111</v>
      </c>
      <c r="B93" s="6">
        <v>41052600</v>
      </c>
      <c r="C93" s="16" t="s">
        <v>112</v>
      </c>
      <c r="D93" s="39"/>
      <c r="E93" s="39"/>
      <c r="F93" s="39">
        <f t="shared" si="4"/>
        <v>0</v>
      </c>
      <c r="G93" s="13" t="e">
        <f t="shared" si="5"/>
        <v>#DIV/0!</v>
      </c>
    </row>
    <row r="94" spans="1:7" s="17" customFormat="1" ht="46.5" customHeight="1">
      <c r="A94" s="42" t="s">
        <v>113</v>
      </c>
      <c r="B94" s="43"/>
      <c r="C94" s="43"/>
      <c r="D94" s="39">
        <f>D90+D93</f>
        <v>5313263</v>
      </c>
      <c r="E94" s="39">
        <f>E90+E93</f>
        <v>4623759.03</v>
      </c>
      <c r="F94" s="39">
        <f t="shared" si="4"/>
        <v>-689503.9699999997</v>
      </c>
      <c r="G94" s="13">
        <f t="shared" si="5"/>
        <v>87.02296554866568</v>
      </c>
    </row>
    <row r="95" spans="1:7" s="17" customFormat="1" ht="39.75" customHeight="1">
      <c r="A95" s="42" t="s">
        <v>35</v>
      </c>
      <c r="B95" s="43"/>
      <c r="C95" s="43"/>
      <c r="D95" s="39">
        <f>D94+D75</f>
        <v>340250481.67</v>
      </c>
      <c r="E95" s="39">
        <f>E94+E75</f>
        <v>350674940.4100001</v>
      </c>
      <c r="F95" s="39">
        <f t="shared" si="4"/>
        <v>10424458.74000007</v>
      </c>
      <c r="G95" s="13">
        <f t="shared" si="5"/>
        <v>103.06376017128183</v>
      </c>
    </row>
    <row r="96" spans="1:7" s="17" customFormat="1" ht="16.5" hidden="1">
      <c r="A96" s="9"/>
      <c r="B96" s="8"/>
      <c r="C96" s="8"/>
      <c r="D96" s="14"/>
      <c r="E96" s="14"/>
      <c r="F96" s="14"/>
      <c r="G96" s="13" t="e">
        <f t="shared" si="5"/>
        <v>#DIV/0!</v>
      </c>
    </row>
    <row r="97" spans="1:7" s="17" customFormat="1" ht="61.5" customHeight="1">
      <c r="A97" s="55" t="s">
        <v>147</v>
      </c>
      <c r="B97" s="55"/>
      <c r="C97" s="55"/>
      <c r="D97" s="55"/>
      <c r="E97" s="12"/>
      <c r="F97" s="50" t="s">
        <v>148</v>
      </c>
      <c r="G97" s="50"/>
    </row>
    <row r="98" spans="1:6" ht="12.75">
      <c r="A98" s="22"/>
      <c r="B98" s="19"/>
      <c r="C98" s="19"/>
      <c r="D98" s="23"/>
      <c r="E98" s="23"/>
      <c r="F98" s="23"/>
    </row>
    <row r="99" spans="1:6" ht="12.75">
      <c r="A99" s="10"/>
      <c r="B99" s="2"/>
      <c r="C99" s="2"/>
      <c r="F99" s="24"/>
    </row>
    <row r="100" spans="1:6" ht="12.75">
      <c r="A100" s="10"/>
      <c r="B100" s="2"/>
      <c r="C100" s="2"/>
      <c r="F100" s="24"/>
    </row>
    <row r="101" spans="1:6" ht="12.75">
      <c r="A101" s="10"/>
      <c r="B101" s="2"/>
      <c r="C101" s="2"/>
      <c r="F101" s="24"/>
    </row>
    <row r="102" spans="1:6" ht="12.75">
      <c r="A102" s="10"/>
      <c r="B102" s="2"/>
      <c r="C102" s="2"/>
      <c r="F102" s="24"/>
    </row>
    <row r="103" spans="1:6" ht="12.75">
      <c r="A103" s="10"/>
      <c r="B103" s="2"/>
      <c r="C103" s="2"/>
      <c r="F103" s="24"/>
    </row>
    <row r="104" spans="1:6" ht="12.75">
      <c r="A104" s="10"/>
      <c r="B104" s="2"/>
      <c r="C104" s="2"/>
      <c r="F104" s="24"/>
    </row>
    <row r="105" spans="1:6" ht="12.75">
      <c r="A105" s="10"/>
      <c r="B105" s="2"/>
      <c r="C105" s="2"/>
      <c r="F105" s="24"/>
    </row>
    <row r="106" spans="1:6" ht="12.75">
      <c r="A106" s="10"/>
      <c r="B106" s="2"/>
      <c r="C106" s="2"/>
      <c r="F106" s="24"/>
    </row>
    <row r="107" spans="1:6" ht="12.75">
      <c r="A107" s="10"/>
      <c r="B107" s="2"/>
      <c r="C107" s="2"/>
      <c r="F107" s="24"/>
    </row>
    <row r="108" spans="1:6" ht="12.75">
      <c r="A108" s="10"/>
      <c r="B108" s="2"/>
      <c r="C108" s="2"/>
      <c r="F108" s="24"/>
    </row>
    <row r="109" spans="1:6" ht="12.75">
      <c r="A109" s="10"/>
      <c r="B109" s="2"/>
      <c r="C109" s="2"/>
      <c r="F109" s="24"/>
    </row>
    <row r="110" spans="1:6" ht="12.75">
      <c r="A110" s="10"/>
      <c r="B110" s="2"/>
      <c r="C110" s="2"/>
      <c r="F110" s="24"/>
    </row>
    <row r="111" spans="1:11" s="15" customFormat="1" ht="12.75">
      <c r="A111" s="10"/>
      <c r="B111" s="2"/>
      <c r="C111" s="2"/>
      <c r="D111" s="24"/>
      <c r="E111" s="24"/>
      <c r="F111" s="24"/>
      <c r="H111" s="1"/>
      <c r="I111" s="1"/>
      <c r="J111" s="1"/>
      <c r="K111" s="1"/>
    </row>
    <row r="112" spans="1:11" s="15" customFormat="1" ht="12.75">
      <c r="A112" s="10"/>
      <c r="B112" s="2"/>
      <c r="C112" s="2"/>
      <c r="D112" s="24"/>
      <c r="E112" s="24"/>
      <c r="F112" s="24"/>
      <c r="H112" s="1"/>
      <c r="I112" s="1"/>
      <c r="J112" s="1"/>
      <c r="K112" s="1"/>
    </row>
    <row r="113" spans="1:11" s="15" customFormat="1" ht="12.75">
      <c r="A113" s="10"/>
      <c r="B113" s="2"/>
      <c r="C113" s="2"/>
      <c r="D113" s="24"/>
      <c r="E113" s="24"/>
      <c r="F113" s="24"/>
      <c r="H113" s="1"/>
      <c r="I113" s="1"/>
      <c r="J113" s="1"/>
      <c r="K113" s="1"/>
    </row>
  </sheetData>
  <sheetProtection/>
  <mergeCells count="21">
    <mergeCell ref="B4:G4"/>
    <mergeCell ref="A5:G5"/>
    <mergeCell ref="A6:G6"/>
    <mergeCell ref="A10:A12"/>
    <mergeCell ref="B10:B12"/>
    <mergeCell ref="A90:C90"/>
    <mergeCell ref="F10:F12"/>
    <mergeCell ref="E10:E12"/>
    <mergeCell ref="F97:G97"/>
    <mergeCell ref="A14:G14"/>
    <mergeCell ref="A48:C48"/>
    <mergeCell ref="A75:C75"/>
    <mergeCell ref="A95:C95"/>
    <mergeCell ref="C10:C12"/>
    <mergeCell ref="A97:D97"/>
    <mergeCell ref="A94:C94"/>
    <mergeCell ref="A76:G76"/>
    <mergeCell ref="G10:G12"/>
    <mergeCell ref="A8:B8"/>
    <mergeCell ref="A7:B7"/>
    <mergeCell ref="D10:D12"/>
  </mergeCells>
  <printOptions horizontalCentered="1"/>
  <pageMargins left="0.35433070866141736" right="0.3937007874015748" top="1.5748031496062993" bottom="0.3937007874015748" header="0" footer="0"/>
  <pageSetup fitToHeight="5" fitToWidth="1" horizontalDpi="600" verticalDpi="600" orientation="landscape" paperSize="9" scale="90" r:id="rId1"/>
  <headerFooter differentFirst="1" alignWithMargins="0">
    <oddFooter>&amp;C&amp;P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2021-08-04T06:03:03Z</cp:lastPrinted>
  <dcterms:created xsi:type="dcterms:W3CDTF">2011-04-11T13:37:59Z</dcterms:created>
  <dcterms:modified xsi:type="dcterms:W3CDTF">2021-08-04T11:44:27Z</dcterms:modified>
  <cp:category/>
  <cp:version/>
  <cp:contentType/>
  <cp:contentStatus/>
</cp:coreProperties>
</file>